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bookViews>
    <workbookView xWindow="0" yWindow="0" windowWidth="21570" windowHeight="8160"/>
  </bookViews>
  <sheets>
    <sheet name="Quiz 4" sheetId="1" r:id="rId1"/>
    <sheet name="No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19" i="1" l="1"/>
  <c r="C4" i="1"/>
  <c r="F20" i="1" l="1"/>
  <c r="F21" i="1"/>
  <c r="F22" i="1"/>
  <c r="F23" i="1"/>
  <c r="F24" i="1"/>
  <c r="F25" i="1"/>
  <c r="E33" i="1"/>
  <c r="D33" i="1"/>
  <c r="F28" i="1"/>
  <c r="F30" i="1"/>
  <c r="E26" i="1"/>
  <c r="D26" i="1"/>
  <c r="F15" i="1"/>
  <c r="F13" i="1"/>
  <c r="K72" i="1"/>
  <c r="J72" i="1"/>
  <c r="I72" i="1"/>
  <c r="H72" i="1"/>
  <c r="H65" i="1"/>
  <c r="F65" i="1"/>
  <c r="G50" i="1"/>
  <c r="G47" i="1"/>
  <c r="K29" i="2"/>
  <c r="L29" i="2"/>
  <c r="M29" i="2"/>
  <c r="J29" i="2"/>
  <c r="F5" i="1"/>
  <c r="F6" i="1"/>
  <c r="E8" i="1"/>
  <c r="E10" i="1" s="1"/>
  <c r="D8" i="1"/>
  <c r="D10" i="1" s="1"/>
  <c r="J22" i="2"/>
  <c r="H22" i="2"/>
  <c r="H8" i="2"/>
  <c r="H5" i="2"/>
  <c r="D14" i="1" l="1"/>
  <c r="D16" i="1" s="1"/>
  <c r="E14" i="1"/>
  <c r="E16" i="1" s="1"/>
  <c r="B29" i="1" l="1"/>
  <c r="F29" i="1" s="1"/>
  <c r="C26" i="1"/>
  <c r="B19" i="1"/>
  <c r="B8" i="1"/>
  <c r="F4" i="1"/>
  <c r="B26" i="1" l="1"/>
  <c r="F26" i="1" s="1"/>
  <c r="F19" i="1"/>
  <c r="B10" i="1"/>
  <c r="C8" i="1"/>
  <c r="B14" i="1"/>
  <c r="B16" i="1" l="1"/>
  <c r="C14" i="1"/>
  <c r="C16" i="1" s="1"/>
  <c r="C31" i="1" s="1"/>
  <c r="C33" i="1" s="1"/>
  <c r="C10" i="1"/>
  <c r="F8" i="1"/>
  <c r="F10" i="1" s="1"/>
  <c r="F14" i="1" l="1"/>
  <c r="B31" i="1"/>
  <c r="F16" i="1"/>
  <c r="B33" i="1" l="1"/>
  <c r="F33" i="1" s="1"/>
  <c r="F31" i="1"/>
</calcChain>
</file>

<file path=xl/sharedStrings.xml><?xml version="1.0" encoding="utf-8"?>
<sst xmlns="http://schemas.openxmlformats.org/spreadsheetml/2006/main" count="181" uniqueCount="106">
  <si>
    <t xml:space="preserve"> Income Statement</t>
  </si>
  <si>
    <t xml:space="preserve">   Sales</t>
  </si>
  <si>
    <t xml:space="preserve">   Other Expenses</t>
  </si>
  <si>
    <t xml:space="preserve">   Depreciation</t>
  </si>
  <si>
    <t>Net Income</t>
  </si>
  <si>
    <t>Statement of Retained Earnings</t>
  </si>
  <si>
    <t xml:space="preserve">   Beginning RE</t>
  </si>
  <si>
    <t xml:space="preserve">   Net Income</t>
  </si>
  <si>
    <t xml:space="preserve">   Less Dividends Declared</t>
  </si>
  <si>
    <t>Ending Retained Earnings</t>
  </si>
  <si>
    <t>Balance Sheet</t>
  </si>
  <si>
    <t xml:space="preserve">   Current Assets</t>
  </si>
  <si>
    <t xml:space="preserve">   Depreicable Assets</t>
  </si>
  <si>
    <t xml:space="preserve">   Accumulated Depreciation</t>
  </si>
  <si>
    <t>Total Assets</t>
  </si>
  <si>
    <t xml:space="preserve">   Current Liabilities</t>
  </si>
  <si>
    <t xml:space="preserve">   Long Term Liabilities</t>
  </si>
  <si>
    <t xml:space="preserve">   Common Stock </t>
  </si>
  <si>
    <t xml:space="preserve">   Retained Earnings</t>
  </si>
  <si>
    <t>Total Liabilities and Equity</t>
  </si>
  <si>
    <t>NCI Net Income</t>
  </si>
  <si>
    <t>CI Net Income</t>
  </si>
  <si>
    <t xml:space="preserve">  Land</t>
  </si>
  <si>
    <t xml:space="preserve">  Goodwill</t>
  </si>
  <si>
    <t xml:space="preserve">            Eliminations</t>
  </si>
  <si>
    <t>Credit</t>
  </si>
  <si>
    <t>Consolidation</t>
  </si>
  <si>
    <t xml:space="preserve">Debit </t>
  </si>
  <si>
    <t>Standard</t>
  </si>
  <si>
    <t>Equity Journal Entries Already Posted on Parents Books</t>
  </si>
  <si>
    <t>Investment in Standard</t>
  </si>
  <si>
    <t xml:space="preserve">  Cash</t>
  </si>
  <si>
    <t>Investment Basis</t>
  </si>
  <si>
    <t>To record Purchase of Stock</t>
  </si>
  <si>
    <t>Inccome from</t>
  </si>
  <si>
    <t xml:space="preserve">  Income from Standard</t>
  </si>
  <si>
    <t xml:space="preserve">  Standard</t>
  </si>
  <si>
    <t>To record Income from Stardard</t>
  </si>
  <si>
    <t>Cash</t>
  </si>
  <si>
    <t xml:space="preserve">  Investment in Standard</t>
  </si>
  <si>
    <t>To record Dividend</t>
  </si>
  <si>
    <t xml:space="preserve"> </t>
  </si>
  <si>
    <t>Income in Standard</t>
  </si>
  <si>
    <t>To Record Additional Expenses</t>
  </si>
  <si>
    <t>Basic Elimination Entry</t>
  </si>
  <si>
    <t>Basic</t>
  </si>
  <si>
    <t>Retained Earnings</t>
  </si>
  <si>
    <t>NCI</t>
  </si>
  <si>
    <t xml:space="preserve">Standard </t>
  </si>
  <si>
    <t>Retained</t>
  </si>
  <si>
    <t>Common</t>
  </si>
  <si>
    <t>Common Stock</t>
  </si>
  <si>
    <t>Investment</t>
  </si>
  <si>
    <t>=</t>
  </si>
  <si>
    <t>Earnings</t>
  </si>
  <si>
    <t>Stock</t>
  </si>
  <si>
    <t>Income from Standard</t>
  </si>
  <si>
    <t>Beginning</t>
  </si>
  <si>
    <t>NCI Income</t>
  </si>
  <si>
    <t>Income</t>
  </si>
  <si>
    <t xml:space="preserve">  Dividend</t>
  </si>
  <si>
    <t>Dividend</t>
  </si>
  <si>
    <t>Excess Value Entry</t>
  </si>
  <si>
    <t>Differential</t>
  </si>
  <si>
    <t>Goodwill</t>
  </si>
  <si>
    <t>Accumulated</t>
  </si>
  <si>
    <t>Building</t>
  </si>
  <si>
    <t>Inventory</t>
  </si>
  <si>
    <t>Depreciation</t>
  </si>
  <si>
    <t>Accumulated Depreciation</t>
  </si>
  <si>
    <t xml:space="preserve">  Standard Investment</t>
  </si>
  <si>
    <t>Ending</t>
  </si>
  <si>
    <t>Excess Depreciation Entry</t>
  </si>
  <si>
    <t>Cost of Sales</t>
  </si>
  <si>
    <t xml:space="preserve">  NCI Income</t>
  </si>
  <si>
    <t>Accumulated Depreciation Entry</t>
  </si>
  <si>
    <t xml:space="preserve">  Depreciable Assets</t>
  </si>
  <si>
    <t>Book value of Conger's net assets:</t>
  </si>
  <si>
    <t xml:space="preserve">  Common stock outstanding</t>
  </si>
  <si>
    <t xml:space="preserve">  Retained earnings</t>
  </si>
  <si>
    <t>  130,000</t>
  </si>
  <si>
    <t>$210,000 </t>
  </si>
  <si>
    <t>Fair value increment:</t>
  </si>
  <si>
    <t xml:space="preserve">  Land ($100,000 - $80,000)</t>
  </si>
  <si>
    <t xml:space="preserve">  Buildings ($400,000 - $220,000)</t>
  </si>
  <si>
    <t>  180,000</t>
  </si>
  <si>
    <t>Fair value of net assets</t>
  </si>
  <si>
    <t>$410,000 </t>
  </si>
  <si>
    <t>Fair value of consideration given</t>
  </si>
  <si>
    <t>  200,000 </t>
  </si>
  <si>
    <t> (470,000)</t>
  </si>
  <si>
    <t>$  60,000 </t>
  </si>
  <si>
    <t>Land</t>
  </si>
  <si>
    <t>Zigma</t>
  </si>
  <si>
    <t xml:space="preserve">   Income from Standard</t>
  </si>
  <si>
    <t xml:space="preserve">   Investment in Sub</t>
  </si>
  <si>
    <t xml:space="preserve">  </t>
  </si>
  <si>
    <t>Inccome from Standard</t>
  </si>
  <si>
    <t>Investment Standard</t>
  </si>
  <si>
    <t xml:space="preserve">  Income - Standard</t>
  </si>
  <si>
    <t xml:space="preserve"> Dividend</t>
  </si>
  <si>
    <t>Income-s</t>
  </si>
  <si>
    <t xml:space="preserve">  Investment-s</t>
  </si>
  <si>
    <t>Equity Journal Entries</t>
  </si>
  <si>
    <t>Standard Investment</t>
  </si>
  <si>
    <t xml:space="preserve">  Investment in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</si>
</sst>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0" fontId="4" fillId="0" borderId="1" xfId="0" applyFont="1" applyBorder="1"/>
    <xf numFmtId="164" fontId="0" fillId="2" borderId="0" xfId="1" applyNumberFormat="1" applyFont="1" applyFill="1"/>
    <xf numFmtId="164" fontId="0" fillId="3" borderId="1" xfId="1" applyNumberFormat="1" applyFont="1" applyFill="1" applyBorder="1"/>
    <xf numFmtId="164" fontId="0" fillId="2" borderId="1" xfId="1" applyNumberFormat="1" applyFont="1" applyFill="1" applyBorder="1"/>
    <xf numFmtId="164" fontId="0" fillId="3" borderId="0" xfId="1" applyNumberFormat="1" applyFont="1" applyFill="1"/>
    <xf numFmtId="164" fontId="0" fillId="5" borderId="0" xfId="1" applyNumberFormat="1" applyFont="1" applyFill="1"/>
    <xf numFmtId="164" fontId="0" fillId="6" borderId="0" xfId="1" applyNumberFormat="1" applyFont="1" applyFill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3" borderId="0" xfId="1" applyNumberFormat="1" applyFont="1" applyFill="1" applyBorder="1"/>
    <xf numFmtId="164" fontId="6" fillId="7" borderId="0" xfId="1" applyNumberFormat="1" applyFont="1" applyFill="1" applyBorder="1"/>
    <xf numFmtId="164" fontId="0" fillId="0" borderId="6" xfId="1" applyNumberFormat="1" applyFont="1" applyBorder="1"/>
    <xf numFmtId="164" fontId="0" fillId="5" borderId="0" xfId="1" applyNumberFormat="1" applyFont="1" applyFill="1" applyBorder="1"/>
    <xf numFmtId="164" fontId="4" fillId="0" borderId="0" xfId="1" applyNumberFormat="1" applyFont="1"/>
    <xf numFmtId="0" fontId="5" fillId="0" borderId="5" xfId="0" applyFont="1" applyBorder="1"/>
    <xf numFmtId="164" fontId="6" fillId="7" borderId="6" xfId="1" applyNumberFormat="1" applyFont="1" applyFill="1" applyBorder="1"/>
    <xf numFmtId="164" fontId="0" fillId="8" borderId="0" xfId="1" applyNumberFormat="1" applyFont="1" applyFill="1" applyBorder="1"/>
    <xf numFmtId="0" fontId="5" fillId="0" borderId="7" xfId="0" applyFont="1" applyBorder="1"/>
    <xf numFmtId="0" fontId="0" fillId="0" borderId="8" xfId="0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2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Alignment="1">
      <alignment horizontal="center"/>
    </xf>
    <xf numFmtId="164" fontId="0" fillId="3" borderId="6" xfId="1" applyNumberFormat="1" applyFont="1" applyFill="1" applyBorder="1"/>
    <xf numFmtId="164" fontId="4" fillId="3" borderId="0" xfId="1" applyNumberFormat="1" applyFont="1" applyFill="1"/>
    <xf numFmtId="164" fontId="4" fillId="0" borderId="1" xfId="1" applyNumberFormat="1" applyFont="1" applyBorder="1"/>
    <xf numFmtId="0" fontId="0" fillId="0" borderId="7" xfId="0" applyFont="1" applyBorder="1"/>
    <xf numFmtId="164" fontId="0" fillId="3" borderId="9" xfId="1" applyNumberFormat="1" applyFont="1" applyFill="1" applyBorder="1"/>
    <xf numFmtId="0" fontId="3" fillId="0" borderId="0" xfId="0" applyFont="1"/>
    <xf numFmtId="164" fontId="3" fillId="0" borderId="0" xfId="1" applyNumberFormat="1" applyFont="1"/>
    <xf numFmtId="164" fontId="1" fillId="4" borderId="0" xfId="1" applyNumberFormat="1" applyFont="1" applyFill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0" xfId="0" applyFont="1" applyAlignment="1"/>
    <xf numFmtId="0" fontId="3" fillId="0" borderId="0" xfId="0" applyFont="1" applyAlignment="1"/>
    <xf numFmtId="164" fontId="0" fillId="5" borderId="6" xfId="1" applyNumberFormat="1" applyFont="1" applyFill="1" applyBorder="1"/>
    <xf numFmtId="164" fontId="0" fillId="4" borderId="0" xfId="1" applyNumberFormat="1" applyFont="1" applyFill="1"/>
    <xf numFmtId="0" fontId="0" fillId="0" borderId="7" xfId="0" applyBorder="1"/>
    <xf numFmtId="164" fontId="0" fillId="5" borderId="9" xfId="1" applyNumberFormat="1" applyFont="1" applyFill="1" applyBorder="1"/>
    <xf numFmtId="164" fontId="4" fillId="2" borderId="0" xfId="1" applyNumberFormat="1" applyFont="1" applyFill="1"/>
    <xf numFmtId="164" fontId="1" fillId="5" borderId="0" xfId="1" applyNumberFormat="1" applyFont="1" applyFill="1"/>
    <xf numFmtId="164" fontId="1" fillId="0" borderId="0" xfId="1" applyNumberFormat="1" applyFont="1"/>
    <xf numFmtId="164" fontId="0" fillId="2" borderId="0" xfId="1" applyNumberFormat="1" applyFont="1" applyFill="1" applyBorder="1"/>
    <xf numFmtId="164" fontId="0" fillId="2" borderId="6" xfId="1" applyNumberFormat="1" applyFont="1" applyFill="1" applyBorder="1"/>
    <xf numFmtId="164" fontId="0" fillId="2" borderId="9" xfId="1" applyNumberFormat="1" applyFont="1" applyFill="1" applyBorder="1"/>
    <xf numFmtId="0" fontId="0" fillId="0" borderId="5" xfId="0" applyFill="1" applyBorder="1"/>
    <xf numFmtId="164" fontId="6" fillId="7" borderId="0" xfId="0" applyNumberFormat="1" applyFont="1" applyFill="1"/>
    <xf numFmtId="164" fontId="6" fillId="8" borderId="6" xfId="1" applyNumberFormat="1" applyFont="1" applyFill="1" applyBorder="1"/>
    <xf numFmtId="164" fontId="6" fillId="8" borderId="0" xfId="0" applyNumberFormat="1" applyFont="1" applyFill="1"/>
    <xf numFmtId="6" fontId="0" fillId="0" borderId="0" xfId="0" applyNumberFormat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/>
    </xf>
    <xf numFmtId="0" fontId="5" fillId="0" borderId="0" xfId="0" applyFont="1" applyBorder="1"/>
    <xf numFmtId="164" fontId="0" fillId="9" borderId="0" xfId="1" applyNumberFormat="1" applyFont="1" applyFill="1"/>
    <xf numFmtId="164" fontId="0" fillId="5" borderId="1" xfId="1" applyNumberFormat="1" applyFont="1" applyFill="1" applyBorder="1"/>
    <xf numFmtId="164" fontId="0" fillId="0" borderId="0" xfId="0" applyNumberFormat="1"/>
    <xf numFmtId="164" fontId="2" fillId="2" borderId="0" xfId="1" applyNumberFormat="1" applyFont="1" applyFill="1" applyBorder="1"/>
    <xf numFmtId="164" fontId="2" fillId="0" borderId="6" xfId="1" applyNumberFormat="1" applyFont="1" applyBorder="1"/>
    <xf numFmtId="164" fontId="2" fillId="0" borderId="0" xfId="1" applyNumberFormat="1" applyFont="1" applyBorder="1"/>
    <xf numFmtId="164" fontId="2" fillId="2" borderId="6" xfId="1" applyNumberFormat="1" applyFont="1" applyFill="1" applyBorder="1"/>
    <xf numFmtId="164" fontId="2" fillId="5" borderId="0" xfId="1" applyNumberFormat="1" applyFont="1" applyFill="1" applyBorder="1"/>
    <xf numFmtId="164" fontId="2" fillId="5" borderId="6" xfId="1" applyNumberFormat="1" applyFont="1" applyFill="1" applyBorder="1"/>
    <xf numFmtId="164" fontId="2" fillId="5" borderId="9" xfId="1" applyNumberFormat="1" applyFont="1" applyFill="1" applyBorder="1"/>
    <xf numFmtId="164" fontId="2" fillId="3" borderId="0" xfId="1" applyNumberFormat="1" applyFont="1" applyFill="1" applyBorder="1"/>
    <xf numFmtId="164" fontId="2" fillId="3" borderId="6" xfId="1" applyNumberFormat="1" applyFont="1" applyFill="1" applyBorder="1"/>
    <xf numFmtId="164" fontId="2" fillId="3" borderId="9" xfId="1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4" fillId="0" borderId="0" xfId="1" applyNumberFormat="1" applyFont="1" applyBorder="1"/>
    <xf numFmtId="164" fontId="4" fillId="3" borderId="0" xfId="1" applyNumberFormat="1" applyFont="1" applyFill="1" applyBorder="1"/>
    <xf numFmtId="0" fontId="0" fillId="0" borderId="7" xfId="0" applyBorder="1" applyAlignment="1">
      <alignment horizontal="right"/>
    </xf>
    <xf numFmtId="164" fontId="0" fillId="3" borderId="8" xfId="1" applyNumberFormat="1" applyFont="1" applyFill="1" applyBorder="1"/>
    <xf numFmtId="0" fontId="0" fillId="0" borderId="9" xfId="0" applyBorder="1"/>
    <xf numFmtId="0" fontId="0" fillId="0" borderId="6" xfId="0" applyFont="1" applyBorder="1" applyAlignment="1"/>
    <xf numFmtId="0" fontId="3" fillId="0" borderId="6" xfId="0" applyFont="1" applyBorder="1" applyAlignment="1"/>
    <xf numFmtId="164" fontId="0" fillId="4" borderId="0" xfId="1" applyNumberFormat="1" applyFont="1" applyFill="1" applyBorder="1"/>
    <xf numFmtId="164" fontId="4" fillId="2" borderId="0" xfId="1" applyNumberFormat="1" applyFont="1" applyFill="1" applyBorder="1"/>
    <xf numFmtId="164" fontId="0" fillId="2" borderId="10" xfId="1" applyNumberFormat="1" applyFont="1" applyFill="1" applyBorder="1"/>
    <xf numFmtId="164" fontId="1" fillId="5" borderId="8" xfId="1" applyNumberFormat="1" applyFont="1" applyFill="1" applyBorder="1"/>
    <xf numFmtId="164" fontId="1" fillId="0" borderId="8" xfId="1" applyNumberFormat="1" applyFont="1" applyBorder="1"/>
    <xf numFmtId="164" fontId="1" fillId="5" borderId="9" xfId="1" applyNumberFormat="1" applyFont="1" applyFill="1" applyBorder="1"/>
    <xf numFmtId="164" fontId="0" fillId="0" borderId="0" xfId="1" applyNumberFormat="1" applyFont="1" applyFill="1" applyBorder="1"/>
    <xf numFmtId="0" fontId="7" fillId="0" borderId="2" xfId="0" applyFont="1" applyFill="1" applyBorder="1"/>
    <xf numFmtId="164" fontId="2" fillId="6" borderId="0" xfId="1" applyNumberFormat="1" applyFont="1" applyFill="1" applyBorder="1"/>
    <xf numFmtId="164" fontId="2" fillId="6" borderId="9" xfId="1" applyNumberFormat="1" applyFont="1" applyFill="1" applyBorder="1"/>
    <xf numFmtId="164" fontId="5" fillId="0" borderId="0" xfId="1" applyNumberFormat="1" applyFont="1" applyBorder="1"/>
    <xf numFmtId="0" fontId="5" fillId="0" borderId="0" xfId="0" applyFont="1"/>
    <xf numFmtId="0" fontId="0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G51" sqref="G51"/>
    </sheetView>
  </sheetViews>
  <sheetFormatPr defaultRowHeight="15" x14ac:dyDescent="0.25"/>
  <cols>
    <col min="1" max="1" width="26.85546875" customWidth="1"/>
    <col min="2" max="2" width="15.28515625" customWidth="1"/>
    <col min="3" max="3" width="11.42578125" customWidth="1"/>
    <col min="4" max="4" width="12.140625" customWidth="1"/>
    <col min="5" max="5" width="9.85546875" customWidth="1"/>
    <col min="6" max="6" width="23.42578125" customWidth="1"/>
    <col min="7" max="7" width="9.28515625" customWidth="1"/>
    <col min="8" max="11" width="9.85546875" customWidth="1"/>
    <col min="12" max="12" width="12.7109375" customWidth="1"/>
    <col min="13" max="13" width="11.5703125" customWidth="1"/>
    <col min="14" max="14" width="14.28515625" customWidth="1"/>
  </cols>
  <sheetData>
    <row r="1" spans="1:6" x14ac:dyDescent="0.25">
      <c r="D1" t="s">
        <v>24</v>
      </c>
    </row>
    <row r="2" spans="1:6" x14ac:dyDescent="0.25">
      <c r="B2" s="1" t="s">
        <v>93</v>
      </c>
      <c r="C2" s="1" t="s">
        <v>28</v>
      </c>
      <c r="D2" s="36" t="s">
        <v>27</v>
      </c>
      <c r="E2" s="36" t="s">
        <v>25</v>
      </c>
      <c r="F2" s="36" t="s">
        <v>26</v>
      </c>
    </row>
    <row r="3" spans="1:6" x14ac:dyDescent="0.25">
      <c r="A3" s="2" t="s">
        <v>0</v>
      </c>
    </row>
    <row r="4" spans="1:6" x14ac:dyDescent="0.25">
      <c r="A4" t="s">
        <v>1</v>
      </c>
      <c r="B4" s="4">
        <v>200000</v>
      </c>
      <c r="C4" s="4">
        <f>112000+25000</f>
        <v>137000</v>
      </c>
      <c r="D4" s="4"/>
      <c r="E4" s="4"/>
      <c r="F4" s="4">
        <f>+B4+C4-D4+E4</f>
        <v>337000</v>
      </c>
    </row>
    <row r="5" spans="1:6" x14ac:dyDescent="0.25">
      <c r="A5" t="s">
        <v>2</v>
      </c>
      <c r="B5" s="4">
        <v>-90000</v>
      </c>
      <c r="C5" s="4">
        <v>-67000</v>
      </c>
      <c r="D5" s="8">
        <v>10000</v>
      </c>
      <c r="E5" s="4"/>
      <c r="F5" s="4">
        <f>+B5+C5-D5+E5</f>
        <v>-167000</v>
      </c>
    </row>
    <row r="6" spans="1:6" x14ac:dyDescent="0.25">
      <c r="A6" t="s">
        <v>3</v>
      </c>
      <c r="B6" s="4">
        <v>-30000</v>
      </c>
      <c r="C6" s="4">
        <v>-20000</v>
      </c>
      <c r="D6" s="8">
        <v>4000</v>
      </c>
      <c r="E6" s="4"/>
      <c r="F6" s="4">
        <f>+B6+C6-D6+E6</f>
        <v>-54000</v>
      </c>
    </row>
    <row r="7" spans="1:6" x14ac:dyDescent="0.25">
      <c r="A7" s="103" t="s">
        <v>94</v>
      </c>
      <c r="B7" s="5">
        <v>37000</v>
      </c>
      <c r="C7" s="5"/>
      <c r="D7" s="9">
        <v>150000</v>
      </c>
      <c r="E7" s="10">
        <v>13000</v>
      </c>
      <c r="F7" s="5">
        <f>+B7+C7-D7+E7</f>
        <v>-100000</v>
      </c>
    </row>
    <row r="8" spans="1:6" x14ac:dyDescent="0.25">
      <c r="A8" s="2" t="s">
        <v>4</v>
      </c>
      <c r="B8" s="4">
        <f>SUM(B4:B7)</f>
        <v>117000</v>
      </c>
      <c r="C8" s="4">
        <f>SUM(C4:C7)</f>
        <v>50000</v>
      </c>
      <c r="D8" s="4">
        <f>SUM(D5:D7)</f>
        <v>164000</v>
      </c>
      <c r="E8" s="4">
        <f>SUM(E7)</f>
        <v>13000</v>
      </c>
      <c r="F8" s="4">
        <f>+B8+C8-D8+E8</f>
        <v>16000</v>
      </c>
    </row>
    <row r="9" spans="1:6" x14ac:dyDescent="0.25">
      <c r="A9" s="2" t="s">
        <v>20</v>
      </c>
      <c r="B9" s="4"/>
      <c r="C9" s="4"/>
      <c r="D9" s="4"/>
      <c r="E9" s="4"/>
      <c r="F9" s="4"/>
    </row>
    <row r="10" spans="1:6" x14ac:dyDescent="0.25">
      <c r="A10" s="2" t="s">
        <v>21</v>
      </c>
      <c r="B10" s="4">
        <f>SUM(B8)</f>
        <v>117000</v>
      </c>
      <c r="C10" s="4">
        <f t="shared" ref="C10:F10" si="0">SUM(C8)</f>
        <v>50000</v>
      </c>
      <c r="D10" s="4">
        <f t="shared" si="0"/>
        <v>164000</v>
      </c>
      <c r="E10" s="4">
        <f t="shared" si="0"/>
        <v>13000</v>
      </c>
      <c r="F10" s="4">
        <f t="shared" si="0"/>
        <v>16000</v>
      </c>
    </row>
    <row r="11" spans="1:6" x14ac:dyDescent="0.25">
      <c r="B11" s="4"/>
      <c r="C11" s="4"/>
      <c r="D11" s="4"/>
      <c r="E11" s="4"/>
      <c r="F11" s="4"/>
    </row>
    <row r="12" spans="1:6" x14ac:dyDescent="0.25">
      <c r="A12" s="2" t="s">
        <v>5</v>
      </c>
      <c r="B12" s="3"/>
      <c r="C12" s="4"/>
      <c r="D12" s="4"/>
      <c r="E12" s="4"/>
      <c r="F12" s="4"/>
    </row>
    <row r="13" spans="1:6" x14ac:dyDescent="0.25">
      <c r="A13" t="s">
        <v>6</v>
      </c>
      <c r="B13" s="4">
        <v>175000</v>
      </c>
      <c r="C13" s="4">
        <v>75000</v>
      </c>
      <c r="D13" s="11">
        <v>75000</v>
      </c>
      <c r="E13" s="4"/>
      <c r="F13" s="4">
        <f>+B13+C13-D13+E13</f>
        <v>175000</v>
      </c>
    </row>
    <row r="14" spans="1:6" x14ac:dyDescent="0.25">
      <c r="A14" t="s">
        <v>7</v>
      </c>
      <c r="B14" s="4">
        <f>B8</f>
        <v>117000</v>
      </c>
      <c r="C14" s="4">
        <f>C8</f>
        <v>50000</v>
      </c>
      <c r="D14" s="4">
        <f>D8</f>
        <v>164000</v>
      </c>
      <c r="E14" s="4">
        <f>E8</f>
        <v>13000</v>
      </c>
      <c r="F14" s="4">
        <f>+B14+C14-D14+E14</f>
        <v>16000</v>
      </c>
    </row>
    <row r="15" spans="1:6" x14ac:dyDescent="0.25">
      <c r="A15" t="s">
        <v>8</v>
      </c>
      <c r="B15" s="5">
        <v>-32000</v>
      </c>
      <c r="C15" s="5">
        <v>-10000</v>
      </c>
      <c r="D15" s="5"/>
      <c r="E15" s="9">
        <v>10000</v>
      </c>
      <c r="F15" s="5">
        <f>+B15+C15-D15+E15</f>
        <v>-32000</v>
      </c>
    </row>
    <row r="16" spans="1:6" x14ac:dyDescent="0.25">
      <c r="A16" s="2" t="s">
        <v>9</v>
      </c>
      <c r="B16" s="4">
        <f>SUM(B13:B15)</f>
        <v>260000</v>
      </c>
      <c r="C16" s="4">
        <f>SUM(C13:C15)</f>
        <v>115000</v>
      </c>
      <c r="D16" s="4">
        <f>SUM(D13:D15)</f>
        <v>239000</v>
      </c>
      <c r="E16" s="4">
        <f>SUM(E13:E15)</f>
        <v>23000</v>
      </c>
      <c r="F16" s="4">
        <f>+B16+C16-D16+E16</f>
        <v>159000</v>
      </c>
    </row>
    <row r="17" spans="1:7" x14ac:dyDescent="0.25">
      <c r="A17" s="2"/>
      <c r="B17" s="4"/>
      <c r="C17" s="4"/>
      <c r="D17" s="4"/>
      <c r="E17" s="4"/>
      <c r="F17" s="4"/>
    </row>
    <row r="18" spans="1:7" x14ac:dyDescent="0.25">
      <c r="A18" s="2" t="s">
        <v>10</v>
      </c>
      <c r="B18" s="4"/>
      <c r="C18" s="4"/>
      <c r="D18" s="4"/>
      <c r="E18" s="4"/>
      <c r="F18" s="4"/>
    </row>
    <row r="19" spans="1:7" x14ac:dyDescent="0.25">
      <c r="A19" t="s">
        <v>11</v>
      </c>
      <c r="B19" s="4">
        <f>236000+17000-32000-25000+2000</f>
        <v>198000</v>
      </c>
      <c r="C19" s="4">
        <f>95000+65000</f>
        <v>160000</v>
      </c>
      <c r="D19" s="4"/>
      <c r="E19" s="4"/>
      <c r="F19" s="4">
        <f t="shared" ref="F19:F26" si="1">+B19+C19+D19-E19</f>
        <v>358000</v>
      </c>
    </row>
    <row r="20" spans="1:7" x14ac:dyDescent="0.25">
      <c r="A20" t="s">
        <v>12</v>
      </c>
      <c r="B20" s="4">
        <v>300000</v>
      </c>
      <c r="C20" s="4">
        <v>170000</v>
      </c>
      <c r="D20" s="12">
        <v>40000</v>
      </c>
      <c r="E20" s="67">
        <v>65000</v>
      </c>
      <c r="F20" s="4">
        <f t="shared" si="1"/>
        <v>445000</v>
      </c>
    </row>
    <row r="21" spans="1:7" x14ac:dyDescent="0.25">
      <c r="A21" t="s">
        <v>13</v>
      </c>
      <c r="B21" s="4">
        <v>-120000</v>
      </c>
      <c r="C21" s="4">
        <v>-85000</v>
      </c>
      <c r="D21" s="67">
        <v>65000</v>
      </c>
      <c r="E21" s="12">
        <v>4000</v>
      </c>
      <c r="F21" s="4">
        <f t="shared" si="1"/>
        <v>-144000</v>
      </c>
    </row>
    <row r="22" spans="1:7" x14ac:dyDescent="0.25">
      <c r="A22" s="103" t="s">
        <v>95</v>
      </c>
      <c r="B22" s="102">
        <v>227000</v>
      </c>
      <c r="C22" s="6"/>
      <c r="D22" s="4"/>
      <c r="E22" s="11">
        <v>265000</v>
      </c>
      <c r="F22" s="4">
        <f t="shared" si="1"/>
        <v>-38000</v>
      </c>
    </row>
    <row r="23" spans="1:7" x14ac:dyDescent="0.25">
      <c r="D23" s="4"/>
      <c r="E23" s="12">
        <v>61000</v>
      </c>
      <c r="F23" s="4">
        <f t="shared" si="1"/>
        <v>-61000</v>
      </c>
    </row>
    <row r="24" spans="1:7" x14ac:dyDescent="0.25">
      <c r="A24" t="s">
        <v>22</v>
      </c>
      <c r="B24" s="6"/>
      <c r="C24" s="6">
        <v>5000</v>
      </c>
      <c r="D24" s="12">
        <v>15000</v>
      </c>
      <c r="E24" s="4"/>
      <c r="F24" s="4">
        <f t="shared" si="1"/>
        <v>20000</v>
      </c>
    </row>
    <row r="25" spans="1:7" ht="17.25" x14ac:dyDescent="0.4">
      <c r="A25" t="s">
        <v>23</v>
      </c>
      <c r="B25" s="7"/>
      <c r="C25" s="7"/>
      <c r="D25" s="68">
        <v>10000</v>
      </c>
      <c r="E25" s="5"/>
      <c r="F25" s="5">
        <f t="shared" si="1"/>
        <v>10000</v>
      </c>
    </row>
    <row r="26" spans="1:7" x14ac:dyDescent="0.25">
      <c r="A26" s="2" t="s">
        <v>14</v>
      </c>
      <c r="B26" s="4">
        <f>SUM(B19:B25)</f>
        <v>605000</v>
      </c>
      <c r="C26" s="4">
        <f>SUM(C19:C25)</f>
        <v>250000</v>
      </c>
      <c r="D26" s="4">
        <f>SUM(D19:D25)</f>
        <v>130000</v>
      </c>
      <c r="E26" s="4">
        <f>SUM(E19:E25)</f>
        <v>395000</v>
      </c>
      <c r="F26" s="4">
        <f t="shared" si="1"/>
        <v>590000</v>
      </c>
      <c r="G26" s="69"/>
    </row>
    <row r="27" spans="1:7" x14ac:dyDescent="0.25">
      <c r="B27" s="4"/>
      <c r="C27" s="4"/>
      <c r="D27" s="4"/>
      <c r="E27" s="4"/>
      <c r="F27" s="4"/>
    </row>
    <row r="28" spans="1:7" x14ac:dyDescent="0.25">
      <c r="A28" t="s">
        <v>15</v>
      </c>
      <c r="B28" s="4">
        <v>50000</v>
      </c>
      <c r="C28" s="4">
        <v>30000</v>
      </c>
      <c r="D28" s="4"/>
      <c r="E28" s="4"/>
      <c r="F28" s="4">
        <f>+B28+C28-D28+E28</f>
        <v>80000</v>
      </c>
    </row>
    <row r="29" spans="1:7" x14ac:dyDescent="0.25">
      <c r="A29" t="s">
        <v>16</v>
      </c>
      <c r="B29" s="4">
        <f>120000+50000+25000</f>
        <v>195000</v>
      </c>
      <c r="C29" s="4">
        <v>50000</v>
      </c>
      <c r="D29" s="4"/>
      <c r="E29" s="4"/>
      <c r="F29" s="4">
        <f>+B29+C29-D29+E29</f>
        <v>245000</v>
      </c>
    </row>
    <row r="30" spans="1:7" x14ac:dyDescent="0.25">
      <c r="A30" t="s">
        <v>17</v>
      </c>
      <c r="B30" s="4">
        <v>100000</v>
      </c>
      <c r="C30" s="4">
        <v>50000</v>
      </c>
      <c r="D30" s="11">
        <v>50000</v>
      </c>
      <c r="E30" s="4"/>
      <c r="F30" s="4">
        <f>+B30+C30-D30+E30</f>
        <v>100000</v>
      </c>
    </row>
    <row r="31" spans="1:7" x14ac:dyDescent="0.25">
      <c r="A31" t="s">
        <v>18</v>
      </c>
      <c r="B31" s="4">
        <f>B16</f>
        <v>260000</v>
      </c>
      <c r="C31" s="4">
        <f>C16</f>
        <v>115000</v>
      </c>
      <c r="D31" s="4">
        <v>239000</v>
      </c>
      <c r="E31" s="4">
        <v>24000</v>
      </c>
      <c r="F31" s="4">
        <f>+B31+C31-D31+E31</f>
        <v>160000</v>
      </c>
    </row>
    <row r="32" spans="1:7" x14ac:dyDescent="0.25">
      <c r="B32" s="5">
        <v>0</v>
      </c>
      <c r="C32" s="5">
        <v>0</v>
      </c>
      <c r="D32" s="5"/>
      <c r="E32" s="5"/>
      <c r="F32" s="5"/>
    </row>
    <row r="33" spans="1:7" x14ac:dyDescent="0.25">
      <c r="A33" s="2" t="s">
        <v>19</v>
      </c>
      <c r="B33" s="4">
        <f>SUM(B28:B32)</f>
        <v>605000</v>
      </c>
      <c r="C33" s="4">
        <f>SUM(C28:C32)</f>
        <v>245000</v>
      </c>
      <c r="D33" s="4">
        <f>SUM(D28:D32)</f>
        <v>289000</v>
      </c>
      <c r="E33" s="4">
        <f>SUM(E28:E32)</f>
        <v>24000</v>
      </c>
      <c r="F33" s="4">
        <f>+B33+C33-D33+E33</f>
        <v>585000</v>
      </c>
    </row>
    <row r="34" spans="1:7" x14ac:dyDescent="0.25">
      <c r="D34" s="4"/>
      <c r="E34" s="4"/>
      <c r="F34" s="4"/>
    </row>
    <row r="35" spans="1:7" x14ac:dyDescent="0.25">
      <c r="D35" s="4"/>
      <c r="E35" s="4"/>
      <c r="F35" s="4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x14ac:dyDescent="0.25">
      <c r="A41" s="3"/>
    </row>
    <row r="42" spans="1:7" x14ac:dyDescent="0.25">
      <c r="A42" s="3"/>
    </row>
    <row r="43" spans="1:7" ht="15.75" thickBot="1" x14ac:dyDescent="0.3">
      <c r="A43" s="3"/>
    </row>
    <row r="44" spans="1:7" x14ac:dyDescent="0.25">
      <c r="A44" s="104" t="s">
        <v>103</v>
      </c>
      <c r="B44" s="15"/>
      <c r="C44" s="15"/>
      <c r="D44" s="15"/>
      <c r="E44" s="16"/>
    </row>
    <row r="45" spans="1:7" x14ac:dyDescent="0.25">
      <c r="A45" s="17"/>
      <c r="B45" s="18"/>
      <c r="C45" s="18"/>
      <c r="D45" s="18"/>
      <c r="E45" s="19"/>
    </row>
    <row r="46" spans="1:7" x14ac:dyDescent="0.25">
      <c r="A46" s="17" t="s">
        <v>52</v>
      </c>
      <c r="B46" s="18"/>
      <c r="C46" s="18"/>
      <c r="D46" s="21">
        <v>200000</v>
      </c>
      <c r="E46" s="22"/>
    </row>
    <row r="47" spans="1:7" x14ac:dyDescent="0.25">
      <c r="A47" s="17" t="s">
        <v>31</v>
      </c>
      <c r="B47" s="18"/>
      <c r="C47" s="18"/>
      <c r="D47" s="6"/>
      <c r="E47" s="22">
        <v>200000</v>
      </c>
      <c r="F47" t="s">
        <v>32</v>
      </c>
      <c r="G47" s="60">
        <f>+D46+D49-E53-E56</f>
        <v>327000</v>
      </c>
    </row>
    <row r="48" spans="1:7" x14ac:dyDescent="0.25">
      <c r="A48" s="25" t="s">
        <v>33</v>
      </c>
      <c r="B48" s="18"/>
      <c r="C48" s="18"/>
      <c r="D48" s="6"/>
      <c r="E48" s="22"/>
    </row>
    <row r="49" spans="1:11" x14ac:dyDescent="0.25">
      <c r="A49" s="17" t="s">
        <v>98</v>
      </c>
      <c r="B49" s="18"/>
      <c r="C49" s="18"/>
      <c r="D49" s="21">
        <v>150000</v>
      </c>
      <c r="E49" s="22"/>
      <c r="F49" t="s">
        <v>97</v>
      </c>
    </row>
    <row r="50" spans="1:11" x14ac:dyDescent="0.25">
      <c r="A50" s="17" t="s">
        <v>99</v>
      </c>
      <c r="B50" s="18"/>
      <c r="C50" s="18"/>
      <c r="D50" s="6"/>
      <c r="E50" s="61">
        <v>150000</v>
      </c>
      <c r="F50" t="s">
        <v>96</v>
      </c>
      <c r="G50" s="62">
        <f>+E50-D55</f>
        <v>137000</v>
      </c>
    </row>
    <row r="51" spans="1:11" x14ac:dyDescent="0.25">
      <c r="A51" s="25" t="s">
        <v>59</v>
      </c>
      <c r="B51" s="18"/>
      <c r="C51" s="18"/>
      <c r="D51" s="6"/>
      <c r="E51" s="22"/>
    </row>
    <row r="52" spans="1:11" x14ac:dyDescent="0.25">
      <c r="A52" s="17" t="s">
        <v>38</v>
      </c>
      <c r="B52" s="18"/>
      <c r="C52" s="18"/>
      <c r="D52" s="6">
        <v>10000</v>
      </c>
      <c r="E52" s="22"/>
    </row>
    <row r="53" spans="1:11" x14ac:dyDescent="0.25">
      <c r="A53" s="17" t="s">
        <v>105</v>
      </c>
      <c r="B53" s="18"/>
      <c r="C53" s="18"/>
      <c r="D53" s="6"/>
      <c r="E53" s="26">
        <v>10000</v>
      </c>
    </row>
    <row r="54" spans="1:11" x14ac:dyDescent="0.25">
      <c r="A54" s="25" t="s">
        <v>100</v>
      </c>
      <c r="B54" s="18"/>
      <c r="C54" s="18"/>
      <c r="D54" s="6"/>
      <c r="E54" s="22" t="s">
        <v>41</v>
      </c>
    </row>
    <row r="55" spans="1:11" x14ac:dyDescent="0.25">
      <c r="A55" s="17" t="s">
        <v>101</v>
      </c>
      <c r="B55" s="18"/>
      <c r="C55" s="18"/>
      <c r="D55" s="27">
        <v>13000</v>
      </c>
      <c r="E55" s="22"/>
    </row>
    <row r="56" spans="1:11" x14ac:dyDescent="0.25">
      <c r="A56" s="17" t="s">
        <v>102</v>
      </c>
      <c r="B56" s="18"/>
      <c r="C56" s="18"/>
      <c r="D56" s="6"/>
      <c r="E56" s="26">
        <v>13000</v>
      </c>
    </row>
    <row r="57" spans="1:11" ht="15.75" thickBot="1" x14ac:dyDescent="0.3">
      <c r="A57" s="28"/>
      <c r="B57" s="29"/>
      <c r="C57" s="29"/>
      <c r="D57" s="30"/>
      <c r="E57" s="31"/>
      <c r="G57" s="66"/>
      <c r="H57" s="18"/>
      <c r="I57" s="18"/>
      <c r="J57" s="6"/>
      <c r="K57" s="6"/>
    </row>
    <row r="58" spans="1:11" ht="15.75" thickBot="1" x14ac:dyDescent="0.3">
      <c r="A58" s="25"/>
      <c r="B58" s="18"/>
      <c r="C58" s="18"/>
      <c r="D58" s="6"/>
      <c r="E58" s="6"/>
      <c r="G58" s="66"/>
      <c r="H58" s="18"/>
      <c r="I58" s="18"/>
      <c r="J58" s="6"/>
      <c r="K58" s="6"/>
    </row>
    <row r="59" spans="1:11" x14ac:dyDescent="0.25">
      <c r="A59" s="32" t="s">
        <v>44</v>
      </c>
      <c r="B59" s="33"/>
      <c r="C59" s="34"/>
      <c r="D59" s="81" t="s">
        <v>45</v>
      </c>
      <c r="E59" s="15"/>
      <c r="F59" s="15"/>
      <c r="G59" s="15"/>
      <c r="H59" s="15"/>
      <c r="I59" s="15"/>
      <c r="J59" s="16"/>
    </row>
    <row r="60" spans="1:11" x14ac:dyDescent="0.25">
      <c r="A60" s="35" t="s">
        <v>46</v>
      </c>
      <c r="B60" s="77">
        <v>75000</v>
      </c>
      <c r="C60" s="22"/>
      <c r="D60" s="82"/>
      <c r="E60" s="83" t="s">
        <v>47</v>
      </c>
      <c r="F60" s="84" t="s">
        <v>28</v>
      </c>
      <c r="G60" s="83"/>
      <c r="H60" s="83" t="s">
        <v>49</v>
      </c>
      <c r="I60" s="83" t="s">
        <v>50</v>
      </c>
      <c r="J60" s="19"/>
    </row>
    <row r="61" spans="1:11" x14ac:dyDescent="0.25">
      <c r="A61" s="35" t="s">
        <v>51</v>
      </c>
      <c r="B61" s="77">
        <v>50000</v>
      </c>
      <c r="C61" s="22"/>
      <c r="D61" s="82"/>
      <c r="E61" s="83" t="s">
        <v>52</v>
      </c>
      <c r="F61" s="83" t="s">
        <v>52</v>
      </c>
      <c r="G61" s="83" t="s">
        <v>53</v>
      </c>
      <c r="H61" s="83" t="s">
        <v>54</v>
      </c>
      <c r="I61" s="83" t="s">
        <v>55</v>
      </c>
      <c r="J61" s="19"/>
    </row>
    <row r="62" spans="1:11" x14ac:dyDescent="0.25">
      <c r="A62" s="35" t="s">
        <v>56</v>
      </c>
      <c r="B62" s="77">
        <v>150000</v>
      </c>
      <c r="C62" s="22"/>
      <c r="D62" s="82" t="s">
        <v>57</v>
      </c>
      <c r="E62" s="6"/>
      <c r="F62" s="6">
        <v>125000</v>
      </c>
      <c r="G62" s="6"/>
      <c r="H62" s="20">
        <v>75000</v>
      </c>
      <c r="I62" s="6">
        <v>50000</v>
      </c>
      <c r="J62" s="19"/>
    </row>
    <row r="63" spans="1:11" x14ac:dyDescent="0.25">
      <c r="A63" s="35" t="s">
        <v>58</v>
      </c>
      <c r="B63" s="20">
        <v>0</v>
      </c>
      <c r="C63" s="22"/>
      <c r="D63" s="82" t="s">
        <v>59</v>
      </c>
      <c r="E63" s="20"/>
      <c r="F63" s="20">
        <v>150000</v>
      </c>
      <c r="G63" s="6"/>
      <c r="H63" s="6">
        <v>150000</v>
      </c>
      <c r="I63" s="6"/>
      <c r="J63" s="19"/>
    </row>
    <row r="64" spans="1:11" ht="17.25" x14ac:dyDescent="0.4">
      <c r="A64" s="35" t="s">
        <v>60</v>
      </c>
      <c r="B64" s="6"/>
      <c r="C64" s="78">
        <v>10000</v>
      </c>
      <c r="D64" s="82" t="s">
        <v>61</v>
      </c>
      <c r="E64" s="85"/>
      <c r="F64" s="85">
        <v>-10000</v>
      </c>
      <c r="G64" s="85"/>
      <c r="H64" s="86">
        <v>-10000</v>
      </c>
      <c r="I64" s="39"/>
      <c r="J64" s="19"/>
    </row>
    <row r="65" spans="1:12" ht="15.75" thickBot="1" x14ac:dyDescent="0.3">
      <c r="A65" s="40" t="s">
        <v>39</v>
      </c>
      <c r="B65" s="30"/>
      <c r="C65" s="79">
        <v>265000</v>
      </c>
      <c r="D65" s="87"/>
      <c r="E65" s="88"/>
      <c r="F65" s="88">
        <f>SUM(F62:F64)</f>
        <v>265000</v>
      </c>
      <c r="G65" s="30"/>
      <c r="H65" s="30">
        <f>SUM(H62:H64)</f>
        <v>215000</v>
      </c>
      <c r="I65" s="88">
        <v>50000</v>
      </c>
      <c r="J65" s="89"/>
    </row>
    <row r="66" spans="1:12" ht="15.75" thickBot="1" x14ac:dyDescent="0.3">
      <c r="A66" s="42"/>
      <c r="B66" s="43"/>
      <c r="C66" s="44">
        <v>0</v>
      </c>
      <c r="D66" s="80"/>
      <c r="E66" s="4"/>
      <c r="F66" s="4"/>
      <c r="G66" s="4"/>
      <c r="H66" s="4"/>
      <c r="I66" s="4"/>
    </row>
    <row r="67" spans="1:12" x14ac:dyDescent="0.25">
      <c r="A67" s="14" t="s">
        <v>62</v>
      </c>
      <c r="B67" s="45"/>
      <c r="C67" s="46"/>
      <c r="D67" s="81" t="s">
        <v>63</v>
      </c>
      <c r="E67" s="45"/>
      <c r="F67" s="45"/>
      <c r="G67" s="45"/>
      <c r="H67" s="45"/>
      <c r="I67" s="45"/>
      <c r="J67" s="15"/>
      <c r="K67" s="15"/>
      <c r="L67" s="16"/>
    </row>
    <row r="68" spans="1:12" x14ac:dyDescent="0.25">
      <c r="A68" s="17" t="s">
        <v>64</v>
      </c>
      <c r="B68" s="74">
        <v>10000</v>
      </c>
      <c r="C68" s="22"/>
      <c r="D68" s="82"/>
      <c r="E68" s="83" t="s">
        <v>47</v>
      </c>
      <c r="F68" s="84" t="s">
        <v>28</v>
      </c>
      <c r="G68" s="83"/>
      <c r="H68" s="83" t="s">
        <v>41</v>
      </c>
      <c r="I68" s="83"/>
      <c r="J68" s="83"/>
      <c r="K68" s="18"/>
      <c r="L68" s="90" t="s">
        <v>65</v>
      </c>
    </row>
    <row r="69" spans="1:12" x14ac:dyDescent="0.25">
      <c r="A69" s="17" t="s">
        <v>66</v>
      </c>
      <c r="B69" s="74">
        <v>40000</v>
      </c>
      <c r="C69" s="22"/>
      <c r="D69" s="82"/>
      <c r="E69" s="83" t="s">
        <v>52</v>
      </c>
      <c r="F69" s="83" t="s">
        <v>52</v>
      </c>
      <c r="G69" s="83" t="s">
        <v>53</v>
      </c>
      <c r="H69" s="83" t="s">
        <v>64</v>
      </c>
      <c r="I69" s="83" t="s">
        <v>66</v>
      </c>
      <c r="J69" s="83" t="s">
        <v>92</v>
      </c>
      <c r="K69" s="83" t="s">
        <v>67</v>
      </c>
      <c r="L69" s="91" t="s">
        <v>68</v>
      </c>
    </row>
    <row r="70" spans="1:12" x14ac:dyDescent="0.25">
      <c r="A70" s="17" t="s">
        <v>92</v>
      </c>
      <c r="B70" s="74">
        <v>15000</v>
      </c>
      <c r="C70" s="22"/>
      <c r="D70" s="82" t="s">
        <v>57</v>
      </c>
      <c r="E70" s="6"/>
      <c r="F70" s="6">
        <v>75000</v>
      </c>
      <c r="G70" s="6"/>
      <c r="H70" s="92">
        <v>10000</v>
      </c>
      <c r="I70" s="6">
        <v>40000</v>
      </c>
      <c r="J70" s="6">
        <v>15000</v>
      </c>
      <c r="K70" s="6">
        <v>10000</v>
      </c>
      <c r="L70" s="22"/>
    </row>
    <row r="71" spans="1:12" ht="17.25" x14ac:dyDescent="0.4">
      <c r="A71" s="64" t="s">
        <v>69</v>
      </c>
      <c r="B71" s="6"/>
      <c r="C71" s="75">
        <v>4000</v>
      </c>
      <c r="D71" s="82" t="s">
        <v>59</v>
      </c>
      <c r="E71" s="93"/>
      <c r="F71" s="93">
        <v>-14000</v>
      </c>
      <c r="G71" s="6"/>
      <c r="H71" s="5"/>
      <c r="I71" s="5"/>
      <c r="J71" s="5"/>
      <c r="K71" s="10">
        <v>-10000</v>
      </c>
      <c r="L71" s="94">
        <v>-4000</v>
      </c>
    </row>
    <row r="72" spans="1:12" ht="15.75" thickBot="1" x14ac:dyDescent="0.3">
      <c r="A72" s="65" t="s">
        <v>104</v>
      </c>
      <c r="B72" s="30"/>
      <c r="C72" s="76">
        <v>61000</v>
      </c>
      <c r="D72" s="87" t="s">
        <v>71</v>
      </c>
      <c r="E72" s="95"/>
      <c r="F72" s="95">
        <v>61000</v>
      </c>
      <c r="G72" s="96"/>
      <c r="H72" s="95">
        <f>SUM(H70:H71)</f>
        <v>10000</v>
      </c>
      <c r="I72" s="95">
        <f t="shared" ref="I72:K72" si="2">SUM(I70:I71)</f>
        <v>40000</v>
      </c>
      <c r="J72" s="95">
        <f t="shared" si="2"/>
        <v>15000</v>
      </c>
      <c r="K72" s="95">
        <f t="shared" si="2"/>
        <v>0</v>
      </c>
      <c r="L72" s="97">
        <v>-4000</v>
      </c>
    </row>
    <row r="73" spans="1:12" ht="15.75" thickBot="1" x14ac:dyDescent="0.3">
      <c r="D73" s="4"/>
      <c r="L73" s="4"/>
    </row>
    <row r="74" spans="1:12" x14ac:dyDescent="0.25">
      <c r="A74" s="14" t="s">
        <v>72</v>
      </c>
      <c r="B74" s="45"/>
      <c r="C74" s="46"/>
      <c r="D74" s="4"/>
    </row>
    <row r="75" spans="1:12" x14ac:dyDescent="0.25">
      <c r="A75" s="17" t="s">
        <v>73</v>
      </c>
      <c r="B75" s="70">
        <v>10000</v>
      </c>
      <c r="C75" s="71"/>
      <c r="D75" s="4"/>
    </row>
    <row r="76" spans="1:12" x14ac:dyDescent="0.25">
      <c r="A76" s="17" t="s">
        <v>68</v>
      </c>
      <c r="B76" s="70">
        <v>4000</v>
      </c>
      <c r="C76" s="71"/>
      <c r="D76" s="4"/>
    </row>
    <row r="77" spans="1:12" x14ac:dyDescent="0.25">
      <c r="A77" s="17" t="s">
        <v>35</v>
      </c>
      <c r="B77" s="72"/>
      <c r="C77" s="73">
        <v>14000</v>
      </c>
      <c r="D77" s="4"/>
    </row>
    <row r="78" spans="1:12" ht="15.75" thickBot="1" x14ac:dyDescent="0.3">
      <c r="A78" s="51" t="s">
        <v>74</v>
      </c>
      <c r="B78" s="30"/>
      <c r="C78" s="58">
        <v>0</v>
      </c>
      <c r="D78" s="4"/>
    </row>
    <row r="79" spans="1:12" ht="15.75" thickBot="1" x14ac:dyDescent="0.3">
      <c r="A79" s="17"/>
      <c r="B79" s="6"/>
      <c r="C79" s="98"/>
      <c r="D79" s="4"/>
    </row>
    <row r="80" spans="1:12" x14ac:dyDescent="0.25">
      <c r="A80" s="99" t="s">
        <v>75</v>
      </c>
      <c r="B80" s="45"/>
      <c r="C80" s="46"/>
      <c r="D80" s="4"/>
    </row>
    <row r="81" spans="1:4" x14ac:dyDescent="0.25">
      <c r="A81" s="17" t="s">
        <v>69</v>
      </c>
      <c r="B81" s="100">
        <v>65000</v>
      </c>
      <c r="C81" s="22"/>
      <c r="D81" s="4"/>
    </row>
    <row r="82" spans="1:4" ht="15.75" thickBot="1" x14ac:dyDescent="0.3">
      <c r="A82" s="51" t="s">
        <v>76</v>
      </c>
      <c r="B82" s="30"/>
      <c r="C82" s="101">
        <v>65000</v>
      </c>
    </row>
  </sheetData>
  <pageMargins left="0.7" right="0.7" top="0.75" bottom="0.75" header="0.3" footer="0.3"/>
  <pageSetup scale="8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3" workbookViewId="0">
      <selection sqref="A1:N38"/>
    </sheetView>
  </sheetViews>
  <sheetFormatPr defaultRowHeight="15" x14ac:dyDescent="0.25"/>
  <cols>
    <col min="1" max="1" width="26.85546875" customWidth="1"/>
    <col min="2" max="2" width="15.28515625" customWidth="1"/>
    <col min="3" max="3" width="10" customWidth="1"/>
    <col min="4" max="4" width="11.140625" customWidth="1"/>
    <col min="5" max="5" width="9.85546875" customWidth="1"/>
    <col min="6" max="6" width="13.5703125" customWidth="1"/>
    <col min="7" max="7" width="18.7109375" customWidth="1"/>
    <col min="8" max="8" width="10.28515625" customWidth="1"/>
    <col min="9" max="9" width="4.28515625" customWidth="1"/>
    <col min="10" max="11" width="10.85546875" customWidth="1"/>
    <col min="12" max="12" width="10.140625" bestFit="1" customWidth="1"/>
    <col min="13" max="13" width="15.85546875" customWidth="1"/>
    <col min="14" max="14" width="14.28515625" customWidth="1"/>
  </cols>
  <sheetData>
    <row r="1" spans="1:12" ht="15.75" thickBot="1" x14ac:dyDescent="0.3">
      <c r="A1" s="3"/>
    </row>
    <row r="2" spans="1:12" x14ac:dyDescent="0.25">
      <c r="A2" s="3"/>
      <c r="B2" s="14" t="s">
        <v>29</v>
      </c>
      <c r="C2" s="15"/>
      <c r="D2" s="15"/>
      <c r="E2" s="15"/>
      <c r="F2" s="16"/>
    </row>
    <row r="3" spans="1:12" x14ac:dyDescent="0.25">
      <c r="A3" s="3"/>
      <c r="B3" s="17"/>
      <c r="C3" s="18"/>
      <c r="D3" s="18"/>
      <c r="E3" s="18"/>
      <c r="F3" s="19"/>
    </row>
    <row r="4" spans="1:12" x14ac:dyDescent="0.25">
      <c r="A4" s="3"/>
      <c r="B4" s="17" t="s">
        <v>30</v>
      </c>
      <c r="C4" s="18"/>
      <c r="D4" s="18"/>
      <c r="E4" s="21">
        <v>200000</v>
      </c>
      <c r="F4" s="22"/>
    </row>
    <row r="5" spans="1:12" x14ac:dyDescent="0.25">
      <c r="A5" s="3"/>
      <c r="B5" s="17" t="s">
        <v>31</v>
      </c>
      <c r="C5" s="18"/>
      <c r="D5" s="18"/>
      <c r="E5" s="6"/>
      <c r="F5" s="22">
        <v>200000</v>
      </c>
      <c r="G5" t="s">
        <v>32</v>
      </c>
      <c r="H5" s="60">
        <f>+E4+E7-F11-F14</f>
        <v>326000</v>
      </c>
    </row>
    <row r="6" spans="1:12" x14ac:dyDescent="0.25">
      <c r="A6" s="3"/>
      <c r="B6" s="25" t="s">
        <v>33</v>
      </c>
      <c r="C6" s="18"/>
      <c r="D6" s="18"/>
      <c r="E6" s="6"/>
      <c r="F6" s="22"/>
    </row>
    <row r="7" spans="1:12" x14ac:dyDescent="0.25">
      <c r="A7" s="3"/>
      <c r="B7" s="17" t="s">
        <v>30</v>
      </c>
      <c r="C7" s="18"/>
      <c r="D7" s="18"/>
      <c r="E7" s="21">
        <v>150000</v>
      </c>
      <c r="F7" s="22"/>
      <c r="G7" t="s">
        <v>34</v>
      </c>
    </row>
    <row r="8" spans="1:12" x14ac:dyDescent="0.25">
      <c r="A8" s="3"/>
      <c r="B8" s="17" t="s">
        <v>35</v>
      </c>
      <c r="C8" s="18"/>
      <c r="D8" s="18"/>
      <c r="E8" s="6"/>
      <c r="F8" s="61">
        <v>150000</v>
      </c>
      <c r="G8" t="s">
        <v>36</v>
      </c>
      <c r="H8" s="62">
        <f>+F8-E13</f>
        <v>136000</v>
      </c>
    </row>
    <row r="9" spans="1:12" x14ac:dyDescent="0.25">
      <c r="A9" s="3"/>
      <c r="B9" s="25" t="s">
        <v>37</v>
      </c>
      <c r="C9" s="18"/>
      <c r="D9" s="18"/>
      <c r="E9" s="6"/>
      <c r="F9" s="22"/>
    </row>
    <row r="10" spans="1:12" x14ac:dyDescent="0.25">
      <c r="A10" s="3"/>
      <c r="B10" s="17" t="s">
        <v>38</v>
      </c>
      <c r="C10" s="18"/>
      <c r="D10" s="18"/>
      <c r="E10" s="6">
        <v>10000</v>
      </c>
      <c r="F10" s="22"/>
    </row>
    <row r="11" spans="1:12" x14ac:dyDescent="0.25">
      <c r="A11" s="3"/>
      <c r="B11" s="17" t="s">
        <v>39</v>
      </c>
      <c r="C11" s="18"/>
      <c r="D11" s="18"/>
      <c r="E11" s="6"/>
      <c r="F11" s="26">
        <v>10000</v>
      </c>
    </row>
    <row r="12" spans="1:12" x14ac:dyDescent="0.25">
      <c r="A12" s="3"/>
      <c r="B12" s="25" t="s">
        <v>40</v>
      </c>
      <c r="C12" s="18"/>
      <c r="D12" s="18"/>
      <c r="E12" s="6"/>
      <c r="F12" s="22" t="s">
        <v>41</v>
      </c>
    </row>
    <row r="13" spans="1:12" x14ac:dyDescent="0.25">
      <c r="A13" s="3"/>
      <c r="B13" s="17" t="s">
        <v>42</v>
      </c>
      <c r="C13" s="18"/>
      <c r="D13" s="18"/>
      <c r="E13" s="27">
        <v>14000</v>
      </c>
      <c r="F13" s="22"/>
    </row>
    <row r="14" spans="1:12" x14ac:dyDescent="0.25">
      <c r="A14" s="3"/>
      <c r="B14" s="17" t="s">
        <v>39</v>
      </c>
      <c r="C14" s="18"/>
      <c r="D14" s="18"/>
      <c r="E14" s="6"/>
      <c r="F14" s="26">
        <v>14000</v>
      </c>
    </row>
    <row r="15" spans="1:12" ht="24" customHeight="1" thickBot="1" x14ac:dyDescent="0.3">
      <c r="B15" s="28" t="s">
        <v>43</v>
      </c>
      <c r="C15" s="29"/>
      <c r="D15" s="29"/>
      <c r="E15" s="30"/>
      <c r="F15" s="31"/>
      <c r="H15" s="28"/>
      <c r="I15" s="29"/>
      <c r="J15" s="29"/>
      <c r="K15" s="30"/>
      <c r="L15" s="31"/>
    </row>
    <row r="16" spans="1:12" x14ac:dyDescent="0.25">
      <c r="A16" s="32" t="s">
        <v>44</v>
      </c>
      <c r="B16" s="33"/>
      <c r="C16" s="34"/>
      <c r="F16" t="s">
        <v>45</v>
      </c>
    </row>
    <row r="17" spans="1:14" x14ac:dyDescent="0.25">
      <c r="A17" s="35" t="s">
        <v>46</v>
      </c>
      <c r="B17" s="20">
        <v>75000</v>
      </c>
      <c r="C17" s="22"/>
      <c r="D17" s="4"/>
      <c r="G17" s="1" t="s">
        <v>47</v>
      </c>
      <c r="H17" s="36" t="s">
        <v>48</v>
      </c>
      <c r="I17" s="1"/>
      <c r="J17" s="1" t="s">
        <v>49</v>
      </c>
      <c r="K17" s="1" t="s">
        <v>50</v>
      </c>
    </row>
    <row r="18" spans="1:14" x14ac:dyDescent="0.25">
      <c r="A18" s="35" t="s">
        <v>51</v>
      </c>
      <c r="B18" s="20">
        <v>50000</v>
      </c>
      <c r="C18" s="22"/>
      <c r="D18" s="4"/>
      <c r="G18" s="1" t="s">
        <v>52</v>
      </c>
      <c r="H18" s="1" t="s">
        <v>52</v>
      </c>
      <c r="I18" s="1" t="s">
        <v>53</v>
      </c>
      <c r="J18" s="1" t="s">
        <v>54</v>
      </c>
      <c r="K18" s="1" t="s">
        <v>55</v>
      </c>
    </row>
    <row r="19" spans="1:14" x14ac:dyDescent="0.25">
      <c r="A19" s="35" t="s">
        <v>56</v>
      </c>
      <c r="B19" s="20">
        <v>150000</v>
      </c>
      <c r="C19" s="22"/>
      <c r="D19" s="4"/>
      <c r="F19" t="s">
        <v>57</v>
      </c>
      <c r="G19" s="4"/>
      <c r="H19" s="4">
        <v>125000</v>
      </c>
      <c r="I19" s="4"/>
      <c r="J19" s="11">
        <v>75000</v>
      </c>
      <c r="K19" s="4">
        <v>50000</v>
      </c>
    </row>
    <row r="20" spans="1:14" x14ac:dyDescent="0.25">
      <c r="A20" s="35" t="s">
        <v>58</v>
      </c>
      <c r="B20" s="20">
        <v>0</v>
      </c>
      <c r="C20" s="22"/>
      <c r="D20" s="4"/>
      <c r="F20" t="s">
        <v>59</v>
      </c>
      <c r="G20" s="11"/>
      <c r="H20" s="11">
        <v>150000</v>
      </c>
      <c r="I20" s="4"/>
      <c r="J20" s="4">
        <v>150000</v>
      </c>
      <c r="K20" s="4"/>
    </row>
    <row r="21" spans="1:14" ht="17.25" x14ac:dyDescent="0.4">
      <c r="A21" s="35" t="s">
        <v>60</v>
      </c>
      <c r="B21" s="6"/>
      <c r="C21" s="37">
        <v>10000</v>
      </c>
      <c r="D21" s="4"/>
      <c r="F21" t="s">
        <v>61</v>
      </c>
      <c r="G21" s="24"/>
      <c r="H21" s="24">
        <v>-10000</v>
      </c>
      <c r="I21" s="24"/>
      <c r="J21" s="38">
        <v>-10000</v>
      </c>
      <c r="K21" s="39"/>
    </row>
    <row r="22" spans="1:14" ht="15.75" thickBot="1" x14ac:dyDescent="0.3">
      <c r="A22" s="40" t="s">
        <v>39</v>
      </c>
      <c r="B22" s="30"/>
      <c r="C22" s="41">
        <v>265000</v>
      </c>
      <c r="D22" s="4"/>
      <c r="G22" s="11"/>
      <c r="H22" s="11">
        <f>SUM(H19:H21)</f>
        <v>265000</v>
      </c>
      <c r="I22" s="4"/>
      <c r="J22" s="4">
        <f>SUM(J19:J21)</f>
        <v>215000</v>
      </c>
      <c r="K22" s="11">
        <v>50000</v>
      </c>
    </row>
    <row r="23" spans="1:14" ht="15.75" thickBot="1" x14ac:dyDescent="0.3">
      <c r="A23" s="42"/>
      <c r="B23" s="43"/>
      <c r="C23" s="44">
        <v>0</v>
      </c>
      <c r="D23" s="4"/>
      <c r="G23" s="4"/>
      <c r="H23" s="4"/>
      <c r="I23" s="4"/>
      <c r="J23" s="4"/>
      <c r="K23" s="4"/>
    </row>
    <row r="24" spans="1:14" x14ac:dyDescent="0.25">
      <c r="A24" s="14" t="s">
        <v>62</v>
      </c>
      <c r="B24" s="45"/>
      <c r="C24" s="46"/>
      <c r="D24" s="4"/>
      <c r="F24" t="s">
        <v>63</v>
      </c>
      <c r="G24" s="4"/>
      <c r="H24" s="4"/>
      <c r="I24" s="4"/>
      <c r="J24" s="4"/>
      <c r="K24" s="4"/>
    </row>
    <row r="25" spans="1:14" x14ac:dyDescent="0.25">
      <c r="A25" s="17" t="s">
        <v>64</v>
      </c>
      <c r="B25" s="23">
        <v>10000</v>
      </c>
      <c r="C25" s="22"/>
      <c r="D25" s="4"/>
      <c r="G25" s="1" t="s">
        <v>47</v>
      </c>
      <c r="H25" s="36" t="s">
        <v>28</v>
      </c>
      <c r="I25" s="1"/>
      <c r="J25" s="1" t="s">
        <v>41</v>
      </c>
      <c r="K25" s="1"/>
      <c r="L25" s="1"/>
      <c r="N25" s="47" t="s">
        <v>65</v>
      </c>
    </row>
    <row r="26" spans="1:14" x14ac:dyDescent="0.25">
      <c r="A26" s="17" t="s">
        <v>66</v>
      </c>
      <c r="B26" s="23">
        <v>40000</v>
      </c>
      <c r="C26" s="22"/>
      <c r="D26" s="4"/>
      <c r="G26" s="1" t="s">
        <v>52</v>
      </c>
      <c r="H26" s="1" t="s">
        <v>52</v>
      </c>
      <c r="I26" s="1" t="s">
        <v>53</v>
      </c>
      <c r="J26" s="1" t="s">
        <v>64</v>
      </c>
      <c r="K26" s="1" t="s">
        <v>66</v>
      </c>
      <c r="L26" s="1" t="s">
        <v>92</v>
      </c>
      <c r="M26" s="1" t="s">
        <v>67</v>
      </c>
      <c r="N26" s="48" t="s">
        <v>68</v>
      </c>
    </row>
    <row r="27" spans="1:14" x14ac:dyDescent="0.25">
      <c r="A27" s="17" t="s">
        <v>92</v>
      </c>
      <c r="B27" s="23">
        <v>15000</v>
      </c>
      <c r="C27" s="22"/>
      <c r="D27" s="4"/>
      <c r="F27" t="s">
        <v>57</v>
      </c>
      <c r="G27" s="4"/>
      <c r="H27" s="4">
        <v>75000</v>
      </c>
      <c r="I27" s="4"/>
      <c r="J27" s="50">
        <v>10000</v>
      </c>
      <c r="K27" s="4">
        <v>40000</v>
      </c>
      <c r="L27" s="4">
        <v>15000</v>
      </c>
      <c r="M27" s="4">
        <v>10000</v>
      </c>
      <c r="N27" s="4"/>
    </row>
    <row r="28" spans="1:14" ht="17.25" x14ac:dyDescent="0.4">
      <c r="A28" s="64" t="s">
        <v>69</v>
      </c>
      <c r="B28" s="6"/>
      <c r="C28" s="49">
        <v>4000</v>
      </c>
      <c r="D28" s="4"/>
      <c r="F28" t="s">
        <v>59</v>
      </c>
      <c r="G28" s="53"/>
      <c r="H28" s="53">
        <v>-14000</v>
      </c>
      <c r="I28" s="4"/>
      <c r="J28" s="5"/>
      <c r="K28" s="5"/>
      <c r="L28" s="5"/>
      <c r="M28" s="10">
        <v>-10000</v>
      </c>
      <c r="N28" s="10">
        <v>-4000</v>
      </c>
    </row>
    <row r="29" spans="1:14" ht="15.75" thickBot="1" x14ac:dyDescent="0.3">
      <c r="A29" s="65" t="s">
        <v>70</v>
      </c>
      <c r="B29" s="30"/>
      <c r="C29" s="52">
        <v>61000</v>
      </c>
      <c r="D29" s="4"/>
      <c r="F29" t="s">
        <v>71</v>
      </c>
      <c r="G29" s="54"/>
      <c r="H29" s="54">
        <v>61000</v>
      </c>
      <c r="I29" s="55"/>
      <c r="J29" s="54">
        <f>SUM(J27:J28)</f>
        <v>10000</v>
      </c>
      <c r="K29" s="54">
        <f t="shared" ref="K29:M29" si="0">SUM(K27:K28)</f>
        <v>40000</v>
      </c>
      <c r="L29" s="54">
        <f t="shared" si="0"/>
        <v>15000</v>
      </c>
      <c r="M29" s="54">
        <f t="shared" si="0"/>
        <v>0</v>
      </c>
      <c r="N29" s="54">
        <v>-4000</v>
      </c>
    </row>
    <row r="30" spans="1:14" ht="15.75" thickBot="1" x14ac:dyDescent="0.3">
      <c r="D30" s="4"/>
      <c r="M30" s="4"/>
    </row>
    <row r="31" spans="1:14" x14ac:dyDescent="0.25">
      <c r="A31" s="14" t="s">
        <v>72</v>
      </c>
      <c r="B31" s="45"/>
      <c r="C31" s="46"/>
      <c r="D31" s="4"/>
    </row>
    <row r="32" spans="1:14" x14ac:dyDescent="0.25">
      <c r="A32" s="17" t="s">
        <v>73</v>
      </c>
      <c r="B32" s="56">
        <v>10000</v>
      </c>
      <c r="C32" s="22"/>
      <c r="D32" s="4"/>
    </row>
    <row r="33" spans="1:4" x14ac:dyDescent="0.25">
      <c r="A33" s="17" t="s">
        <v>68</v>
      </c>
      <c r="B33" s="56">
        <v>4000</v>
      </c>
      <c r="C33" s="22"/>
      <c r="D33" s="4"/>
    </row>
    <row r="34" spans="1:4" x14ac:dyDescent="0.25">
      <c r="A34" s="17" t="s">
        <v>35</v>
      </c>
      <c r="B34" s="6"/>
      <c r="C34" s="57">
        <v>14000</v>
      </c>
      <c r="D34" s="4"/>
    </row>
    <row r="35" spans="1:4" ht="15.75" thickBot="1" x14ac:dyDescent="0.3">
      <c r="A35" s="51" t="s">
        <v>74</v>
      </c>
      <c r="B35" s="30"/>
      <c r="C35" s="58">
        <v>0</v>
      </c>
      <c r="D35" s="4"/>
    </row>
    <row r="36" spans="1:4" x14ac:dyDescent="0.25">
      <c r="A36" s="59" t="s">
        <v>75</v>
      </c>
      <c r="B36" s="4"/>
      <c r="C36" s="4"/>
      <c r="D36" s="4"/>
    </row>
    <row r="37" spans="1:4" x14ac:dyDescent="0.25">
      <c r="A37" t="s">
        <v>69</v>
      </c>
      <c r="B37" s="13">
        <v>65000</v>
      </c>
      <c r="C37" s="4"/>
      <c r="D37" s="4"/>
    </row>
    <row r="38" spans="1:4" x14ac:dyDescent="0.25">
      <c r="A38" t="s">
        <v>76</v>
      </c>
      <c r="B38" s="4"/>
      <c r="C38" s="13">
        <v>65000</v>
      </c>
    </row>
    <row r="42" spans="1:4" x14ac:dyDescent="0.25">
      <c r="B42" t="s">
        <v>77</v>
      </c>
    </row>
    <row r="43" spans="1:4" x14ac:dyDescent="0.25">
      <c r="B43" t="s">
        <v>78</v>
      </c>
      <c r="C43" s="63">
        <v>80000</v>
      </c>
      <c r="D43" t="s">
        <v>81</v>
      </c>
    </row>
    <row r="44" spans="1:4" x14ac:dyDescent="0.25">
      <c r="B44" t="s">
        <v>79</v>
      </c>
      <c r="C44" t="s">
        <v>80</v>
      </c>
    </row>
    <row r="45" spans="1:4" x14ac:dyDescent="0.25">
      <c r="B45" t="s">
        <v>82</v>
      </c>
    </row>
    <row r="46" spans="1:4" x14ac:dyDescent="0.25">
      <c r="B46" t="s">
        <v>83</v>
      </c>
      <c r="C46" s="63">
        <v>20000</v>
      </c>
      <c r="D46" t="s">
        <v>89</v>
      </c>
    </row>
    <row r="47" spans="1:4" x14ac:dyDescent="0.25">
      <c r="B47" t="s">
        <v>84</v>
      </c>
      <c r="C47" t="s">
        <v>85</v>
      </c>
      <c r="D47" t="s">
        <v>87</v>
      </c>
    </row>
    <row r="48" spans="1:4" x14ac:dyDescent="0.25">
      <c r="B48" t="s">
        <v>86</v>
      </c>
      <c r="D48" t="s">
        <v>90</v>
      </c>
    </row>
    <row r="49" spans="2:4" x14ac:dyDescent="0.25">
      <c r="B49" t="s">
        <v>88</v>
      </c>
      <c r="D49" t="s">
        <v>91</v>
      </c>
    </row>
    <row r="50" spans="2:4" x14ac:dyDescent="0.25">
      <c r="B50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Quiz 4</vt:lpstr>
      <vt:lpstr>Notes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Becker</dc:creator>
  <cp:lastModifiedBy>T</cp:lastModifiedBy>
  <cp:lastPrinted>2015-10-01T01:39:29Z</cp:lastPrinted>
  <dcterms:created xsi:type="dcterms:W3CDTF">2014-09-09T23:43:38Z</dcterms:created>
  <dcterms:modified xsi:type="dcterms:W3CDTF">2017-06-13T22:26:24Z</dcterms:modified>
</cp:coreProperties>
</file>